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ka\Documents\dokumenty_E\Ropice 2019\Rozpočty\"/>
    </mc:Choice>
  </mc:AlternateContent>
  <bookViews>
    <workbookView xWindow="0" yWindow="0" windowWidth="24000" windowHeight="9600" activeTab="1"/>
  </bookViews>
  <sheets>
    <sheet name="plán 2020 - 2022" sheetId="1" r:id="rId1"/>
    <sheet name="se skut.čerpáním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8" i="1" s="1"/>
  <c r="C29" i="1" s="1"/>
  <c r="C25" i="1"/>
  <c r="C17" i="1"/>
  <c r="C15" i="1"/>
  <c r="C16" i="1" s="1"/>
  <c r="C12" i="1"/>
  <c r="C30" i="2"/>
  <c r="C28" i="2"/>
  <c r="C27" i="2"/>
  <c r="C26" i="2"/>
  <c r="C25" i="2"/>
  <c r="C16" i="2"/>
  <c r="C29" i="2" l="1"/>
  <c r="F28" i="2"/>
  <c r="F27" i="2"/>
  <c r="E27" i="2"/>
  <c r="D27" i="2"/>
  <c r="F26" i="2"/>
  <c r="E26" i="2"/>
  <c r="E28" i="2" s="1"/>
  <c r="E29" i="2" s="1"/>
  <c r="D26" i="2"/>
  <c r="D28" i="2" s="1"/>
  <c r="E25" i="2"/>
  <c r="D25" i="2"/>
  <c r="D29" i="2" s="1"/>
  <c r="F17" i="2"/>
  <c r="F25" i="2" s="1"/>
  <c r="E17" i="2"/>
  <c r="D17" i="2"/>
  <c r="F16" i="2"/>
  <c r="E16" i="2"/>
  <c r="E30" i="2" s="1"/>
  <c r="F15" i="2"/>
  <c r="E15" i="2"/>
  <c r="D15" i="2"/>
  <c r="F12" i="2"/>
  <c r="E12" i="2"/>
  <c r="D12" i="2"/>
  <c r="D16" i="2" l="1"/>
  <c r="D30" i="2" s="1"/>
  <c r="F29" i="2"/>
  <c r="F30" i="2" s="1"/>
  <c r="D17" i="1" l="1"/>
  <c r="E17" i="1"/>
  <c r="D27" i="1" l="1"/>
  <c r="D26" i="1"/>
  <c r="D28" i="1" s="1"/>
  <c r="D25" i="1"/>
  <c r="D29" i="1" s="1"/>
  <c r="D15" i="1"/>
  <c r="D12" i="1"/>
  <c r="E27" i="1"/>
  <c r="E28" i="1" s="1"/>
  <c r="E26" i="1"/>
  <c r="E25" i="1"/>
  <c r="E15" i="1"/>
  <c r="E12" i="1"/>
  <c r="E16" i="1" l="1"/>
  <c r="D16" i="1"/>
  <c r="C30" i="1"/>
  <c r="E29" i="1"/>
  <c r="E30" i="1" s="1"/>
  <c r="D30" i="1" l="1"/>
</calcChain>
</file>

<file path=xl/sharedStrings.xml><?xml version="1.0" encoding="utf-8"?>
<sst xmlns="http://schemas.openxmlformats.org/spreadsheetml/2006/main" count="80" uniqueCount="36">
  <si>
    <t>Základní škola a Mateřská škola Ropice, příspěvková organizace</t>
  </si>
  <si>
    <t>IČ:75026473</t>
  </si>
  <si>
    <t>Střednědobý výhled rozpočtu (plán nákladů a výnosů v tis. Kč)</t>
  </si>
  <si>
    <t>Střednědobý výhled příspvěvkové organizace</t>
  </si>
  <si>
    <t>SU/AU</t>
  </si>
  <si>
    <t>položky hl. knihy:</t>
  </si>
  <si>
    <t xml:space="preserve">příspěvek na provoz </t>
  </si>
  <si>
    <t>školné</t>
  </si>
  <si>
    <t>stravné</t>
  </si>
  <si>
    <t>zapojení fondů PO</t>
  </si>
  <si>
    <t>xxx</t>
  </si>
  <si>
    <t>Výnosy vlastní činnosti</t>
  </si>
  <si>
    <t>dotace MŠMT</t>
  </si>
  <si>
    <t>dotace a granty</t>
  </si>
  <si>
    <t>Výnosy MŠMT a dotační tituly</t>
  </si>
  <si>
    <t>6..</t>
  </si>
  <si>
    <t>Výnosy CELKEM</t>
  </si>
  <si>
    <t>materiálnové náklady včetně potravin</t>
  </si>
  <si>
    <t>energie</t>
  </si>
  <si>
    <t>opravy a udržování</t>
  </si>
  <si>
    <t>cestovné</t>
  </si>
  <si>
    <t xml:space="preserve">služby </t>
  </si>
  <si>
    <t>pojištění</t>
  </si>
  <si>
    <t>odpisy</t>
  </si>
  <si>
    <t>DDHM 3000,- - 40 000,-</t>
  </si>
  <si>
    <t>Náklady vlastní činnosti</t>
  </si>
  <si>
    <t>501-599</t>
  </si>
  <si>
    <t>náklady z dotací MŠMT</t>
  </si>
  <si>
    <t>náklady z dotací a grantů</t>
  </si>
  <si>
    <t>Náklady MŠMT a dotační tituly</t>
  </si>
  <si>
    <t>5..</t>
  </si>
  <si>
    <t>Náklady CELKEM</t>
  </si>
  <si>
    <t>rozpočet celkem / HV</t>
  </si>
  <si>
    <t>Zpracoval: Ing. Vojtovičová Šárka</t>
  </si>
  <si>
    <t>Schválil: Mgr. Byrtusová Irena</t>
  </si>
  <si>
    <t>V Ropici dne 2.9.2019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</si>
</sst>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9" x14ac:knownFonts="1">
    <font>
      <sz val="10"/>
      <name val="Arial"/>
      <charset val="238"/>
    </font>
    <font>
      <sz val="10"/>
      <name val="Arial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/>
    <xf numFmtId="164" fontId="6" fillId="4" borderId="10" xfId="0" applyNumberFormat="1" applyFont="1" applyFill="1" applyBorder="1"/>
    <xf numFmtId="4" fontId="0" fillId="0" borderId="0" xfId="0" applyNumberFormat="1"/>
    <xf numFmtId="3" fontId="7" fillId="0" borderId="8" xfId="0" applyNumberFormat="1" applyFont="1" applyFill="1" applyBorder="1" applyAlignment="1">
      <alignment horizontal="center"/>
    </xf>
    <xf numFmtId="0" fontId="8" fillId="0" borderId="9" xfId="0" applyFont="1" applyBorder="1"/>
    <xf numFmtId="164" fontId="8" fillId="0" borderId="11" xfId="0" applyNumberFormat="1" applyFont="1" applyBorder="1"/>
    <xf numFmtId="0" fontId="7" fillId="0" borderId="9" xfId="0" applyFont="1" applyBorder="1"/>
    <xf numFmtId="164" fontId="7" fillId="0" borderId="11" xfId="0" applyNumberFormat="1" applyFont="1" applyBorder="1"/>
    <xf numFmtId="3" fontId="7" fillId="4" borderId="8" xfId="0" applyNumberFormat="1" applyFont="1" applyFill="1" applyBorder="1" applyAlignment="1">
      <alignment horizontal="center"/>
    </xf>
    <xf numFmtId="0" fontId="7" fillId="4" borderId="9" xfId="0" applyFont="1" applyFill="1" applyBorder="1"/>
    <xf numFmtId="164" fontId="7" fillId="4" borderId="12" xfId="0" applyNumberFormat="1" applyFont="1" applyFill="1" applyBorder="1"/>
    <xf numFmtId="164" fontId="7" fillId="4" borderId="11" xfId="0" applyNumberFormat="1" applyFont="1" applyFill="1" applyBorder="1"/>
    <xf numFmtId="3" fontId="7" fillId="4" borderId="4" xfId="0" applyNumberFormat="1" applyFont="1" applyFill="1" applyBorder="1" applyAlignment="1">
      <alignment horizontal="center"/>
    </xf>
    <xf numFmtId="0" fontId="7" fillId="4" borderId="5" xfId="0" applyFont="1" applyFill="1" applyBorder="1"/>
    <xf numFmtId="164" fontId="7" fillId="4" borderId="5" xfId="0" applyNumberFormat="1" applyFont="1" applyFill="1" applyBorder="1"/>
    <xf numFmtId="164" fontId="7" fillId="4" borderId="7" xfId="0" applyNumberFormat="1" applyFont="1" applyFill="1" applyBorder="1"/>
    <xf numFmtId="3" fontId="6" fillId="5" borderId="14" xfId="0" applyNumberFormat="1" applyFont="1" applyFill="1" applyBorder="1" applyAlignment="1">
      <alignment horizontal="center"/>
    </xf>
    <xf numFmtId="0" fontId="6" fillId="5" borderId="15" xfId="0" applyFont="1" applyFill="1" applyBorder="1"/>
    <xf numFmtId="164" fontId="6" fillId="5" borderId="16" xfId="0" applyNumberFormat="1" applyFont="1" applyFill="1" applyBorder="1"/>
    <xf numFmtId="164" fontId="6" fillId="5" borderId="15" xfId="0" applyNumberFormat="1" applyFont="1" applyFill="1" applyBorder="1"/>
    <xf numFmtId="164" fontId="6" fillId="5" borderId="17" xfId="0" applyNumberFormat="1" applyFont="1" applyFill="1" applyBorder="1"/>
    <xf numFmtId="3" fontId="7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/>
    <xf numFmtId="164" fontId="7" fillId="0" borderId="3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0" fontId="8" fillId="0" borderId="12" xfId="0" applyFont="1" applyFill="1" applyBorder="1"/>
    <xf numFmtId="164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/>
    <xf numFmtId="164" fontId="7" fillId="0" borderId="24" xfId="0" applyNumberFormat="1" applyFont="1" applyFill="1" applyBorder="1" applyAlignment="1">
      <alignment horizontal="right"/>
    </xf>
    <xf numFmtId="164" fontId="8" fillId="0" borderId="12" xfId="0" applyNumberFormat="1" applyFont="1" applyFill="1" applyBorder="1"/>
    <xf numFmtId="164" fontId="7" fillId="0" borderId="13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0" fontId="8" fillId="0" borderId="5" xfId="0" applyFont="1" applyFill="1" applyBorder="1"/>
    <xf numFmtId="164" fontId="7" fillId="0" borderId="25" xfId="0" applyNumberFormat="1" applyFont="1" applyFill="1" applyBorder="1" applyAlignment="1">
      <alignment horizontal="right"/>
    </xf>
    <xf numFmtId="164" fontId="8" fillId="0" borderId="5" xfId="0" applyNumberFormat="1" applyFont="1" applyFill="1" applyBorder="1"/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/>
    <xf numFmtId="164" fontId="6" fillId="3" borderId="16" xfId="0" applyNumberFormat="1" applyFont="1" applyFill="1" applyBorder="1"/>
    <xf numFmtId="164" fontId="6" fillId="3" borderId="28" xfId="0" applyNumberFormat="1" applyFont="1" applyFill="1" applyBorder="1"/>
    <xf numFmtId="0" fontId="8" fillId="6" borderId="14" xfId="0" applyFont="1" applyFill="1" applyBorder="1"/>
    <xf numFmtId="0" fontId="4" fillId="6" borderId="15" xfId="0" applyFont="1" applyFill="1" applyBorder="1"/>
    <xf numFmtId="164" fontId="4" fillId="6" borderId="29" xfId="0" applyNumberFormat="1" applyFont="1" applyFill="1" applyBorder="1"/>
    <xf numFmtId="164" fontId="4" fillId="6" borderId="17" xfId="0" applyNumberFormat="1" applyFont="1" applyFill="1" applyBorder="1"/>
    <xf numFmtId="0" fontId="5" fillId="0" borderId="0" xfId="0" applyFont="1"/>
    <xf numFmtId="0" fontId="5" fillId="0" borderId="0" xfId="0" applyFont="1" applyFill="1" applyBorder="1"/>
    <xf numFmtId="165" fontId="0" fillId="0" borderId="0" xfId="0" applyNumberFormat="1"/>
    <xf numFmtId="164" fontId="6" fillId="4" borderId="9" xfId="2" applyNumberFormat="1" applyFont="1" applyFill="1" applyBorder="1"/>
    <xf numFmtId="164" fontId="8" fillId="0" borderId="9" xfId="2" applyNumberFormat="1" applyFont="1" applyBorder="1"/>
    <xf numFmtId="164" fontId="7" fillId="0" borderId="9" xfId="2" applyNumberFormat="1" applyFont="1" applyBorder="1"/>
    <xf numFmtId="164" fontId="7" fillId="4" borderId="9" xfId="2" applyNumberFormat="1" applyFont="1" applyFill="1" applyBorder="1"/>
    <xf numFmtId="164" fontId="7" fillId="4" borderId="12" xfId="2" applyNumberFormat="1" applyFont="1" applyFill="1" applyBorder="1"/>
    <xf numFmtId="164" fontId="7" fillId="4" borderId="23" xfId="2" applyNumberFormat="1" applyFont="1" applyFill="1" applyBorder="1"/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40"/>
  <sheetViews>
    <sheetView zoomScaleNormal="100" workbookViewId="0">
      <selection activeCell="B32" sqref="B32"/>
    </sheetView>
  </sheetViews>
  <sheetFormatPr defaultRowHeight="12.75" x14ac:dyDescent="0.2"/>
  <cols>
    <col min="1" max="1" width="15.7109375" customWidth="1"/>
    <col min="2" max="2" width="41.7109375" customWidth="1"/>
    <col min="3" max="3" width="22.42578125" customWidth="1"/>
    <col min="4" max="4" width="18.7109375" customWidth="1"/>
    <col min="5" max="5" width="22.5703125" customWidth="1"/>
    <col min="6" max="6" width="12" customWidth="1"/>
    <col min="7" max="7" width="9.140625" customWidth="1"/>
  </cols>
  <sheetData>
    <row r="1" spans="1:6" x14ac:dyDescent="0.2">
      <c r="A1" s="1" t="s">
        <v>0</v>
      </c>
      <c r="B1" s="1"/>
      <c r="C1" s="1"/>
      <c r="D1" s="1"/>
      <c r="E1" s="1"/>
    </row>
    <row r="2" spans="1:6" x14ac:dyDescent="0.2">
      <c r="A2" s="1" t="s">
        <v>1</v>
      </c>
      <c r="B2" s="1"/>
      <c r="C2" s="1"/>
      <c r="D2" s="1"/>
      <c r="E2" s="1"/>
    </row>
    <row r="3" spans="1:6" ht="15.75" x14ac:dyDescent="0.25">
      <c r="A3" s="1"/>
      <c r="B3" s="2" t="s">
        <v>2</v>
      </c>
      <c r="C3" s="2"/>
      <c r="D3" s="2"/>
      <c r="E3" s="1"/>
    </row>
    <row r="4" spans="1:6" ht="11.25" customHeight="1" thickBot="1" x14ac:dyDescent="0.3">
      <c r="A4" s="1"/>
      <c r="B4" s="2"/>
      <c r="C4" s="2"/>
      <c r="D4" s="2"/>
      <c r="E4" s="3"/>
    </row>
    <row r="5" spans="1:6" ht="13.5" hidden="1" thickBot="1" x14ac:dyDescent="0.25">
      <c r="A5" s="1"/>
      <c r="B5" s="1"/>
      <c r="C5" s="1"/>
      <c r="D5" s="1"/>
      <c r="E5" s="1"/>
    </row>
    <row r="6" spans="1:6" ht="29.25" customHeight="1" x14ac:dyDescent="0.2">
      <c r="A6" s="4" t="s">
        <v>3</v>
      </c>
      <c r="B6" s="5"/>
      <c r="C6" s="5"/>
      <c r="D6" s="5"/>
      <c r="E6" s="6"/>
    </row>
    <row r="7" spans="1:6" ht="27" customHeight="1" thickBot="1" x14ac:dyDescent="0.25">
      <c r="A7" s="7" t="s">
        <v>4</v>
      </c>
      <c r="B7" s="8" t="s">
        <v>5</v>
      </c>
      <c r="C7" s="9">
        <v>2020</v>
      </c>
      <c r="D7" s="10">
        <v>2021</v>
      </c>
      <c r="E7" s="10">
        <v>2022</v>
      </c>
    </row>
    <row r="8" spans="1:6" x14ac:dyDescent="0.2">
      <c r="A8" s="11">
        <v>672501</v>
      </c>
      <c r="B8" s="12" t="s">
        <v>6</v>
      </c>
      <c r="C8" s="13">
        <v>1200000</v>
      </c>
      <c r="D8" s="13">
        <v>1250000</v>
      </c>
      <c r="E8" s="13">
        <v>1250000</v>
      </c>
      <c r="F8" s="14"/>
    </row>
    <row r="9" spans="1:6" x14ac:dyDescent="0.2">
      <c r="A9" s="15">
        <v>602570</v>
      </c>
      <c r="B9" s="16" t="s">
        <v>7</v>
      </c>
      <c r="C9" s="17">
        <v>180000</v>
      </c>
      <c r="D9" s="17">
        <v>180000</v>
      </c>
      <c r="E9" s="17">
        <v>180000</v>
      </c>
      <c r="F9" s="14"/>
    </row>
    <row r="10" spans="1:6" x14ac:dyDescent="0.2">
      <c r="A10" s="15">
        <v>602630</v>
      </c>
      <c r="B10" s="16" t="s">
        <v>8</v>
      </c>
      <c r="C10" s="17">
        <v>680000</v>
      </c>
      <c r="D10" s="17">
        <v>680000</v>
      </c>
      <c r="E10" s="17">
        <v>680000</v>
      </c>
      <c r="F10" s="14"/>
    </row>
    <row r="11" spans="1:6" x14ac:dyDescent="0.2">
      <c r="A11" s="15">
        <v>648300</v>
      </c>
      <c r="B11" s="18" t="s">
        <v>9</v>
      </c>
      <c r="C11" s="19">
        <v>20000</v>
      </c>
      <c r="D11" s="19">
        <v>20000</v>
      </c>
      <c r="E11" s="19">
        <v>20000</v>
      </c>
      <c r="F11" s="14"/>
    </row>
    <row r="12" spans="1:6" x14ac:dyDescent="0.2">
      <c r="A12" s="20" t="s">
        <v>10</v>
      </c>
      <c r="B12" s="21" t="s">
        <v>11</v>
      </c>
      <c r="C12" s="22">
        <f>SUM(C8:C11)</f>
        <v>2080000</v>
      </c>
      <c r="D12" s="23">
        <f>SUM(D8:D11)</f>
        <v>2130000</v>
      </c>
      <c r="E12" s="23">
        <f>SUM(E8:E11)</f>
        <v>2130000</v>
      </c>
      <c r="F12" s="14"/>
    </row>
    <row r="13" spans="1:6" x14ac:dyDescent="0.2">
      <c r="A13" s="20">
        <v>672500</v>
      </c>
      <c r="B13" s="21" t="s">
        <v>12</v>
      </c>
      <c r="C13" s="22">
        <v>12000000</v>
      </c>
      <c r="D13" s="23">
        <v>12000000</v>
      </c>
      <c r="E13" s="23">
        <v>12000000</v>
      </c>
      <c r="F13" s="14"/>
    </row>
    <row r="14" spans="1:6" x14ac:dyDescent="0.2">
      <c r="A14" s="20">
        <v>672572</v>
      </c>
      <c r="B14" s="21" t="s">
        <v>13</v>
      </c>
      <c r="C14" s="22">
        <v>700000</v>
      </c>
      <c r="D14" s="23">
        <v>300000</v>
      </c>
      <c r="E14" s="23">
        <v>300000</v>
      </c>
      <c r="F14" s="14"/>
    </row>
    <row r="15" spans="1:6" ht="13.5" thickBot="1" x14ac:dyDescent="0.25">
      <c r="A15" s="24" t="s">
        <v>10</v>
      </c>
      <c r="B15" s="25" t="s">
        <v>14</v>
      </c>
      <c r="C15" s="26">
        <f>SUM(C13:C14)</f>
        <v>12700000</v>
      </c>
      <c r="D15" s="27">
        <f>SUM(D13:D14)</f>
        <v>12300000</v>
      </c>
      <c r="E15" s="27">
        <f>SUM(E13:E14)</f>
        <v>12300000</v>
      </c>
      <c r="F15" s="14"/>
    </row>
    <row r="16" spans="1:6" ht="24" customHeight="1" thickBot="1" x14ac:dyDescent="0.25">
      <c r="A16" s="28" t="s">
        <v>15</v>
      </c>
      <c r="B16" s="29" t="s">
        <v>16</v>
      </c>
      <c r="C16" s="30">
        <f t="shared" ref="C16" si="0">SUM(C15,C12)</f>
        <v>14780000</v>
      </c>
      <c r="D16" s="31">
        <f t="shared" ref="C16:E16" si="1">SUM(D15,D12)</f>
        <v>14430000</v>
      </c>
      <c r="E16" s="32">
        <f t="shared" si="1"/>
        <v>14430000</v>
      </c>
      <c r="F16" s="14"/>
    </row>
    <row r="17" spans="1:6" x14ac:dyDescent="0.2">
      <c r="A17" s="33">
        <v>501</v>
      </c>
      <c r="B17" s="34" t="s">
        <v>17</v>
      </c>
      <c r="C17" s="35">
        <f>978600-1600</f>
        <v>977000</v>
      </c>
      <c r="D17" s="35">
        <f>1010600-33600</f>
        <v>977000</v>
      </c>
      <c r="E17" s="35">
        <f>C17</f>
        <v>977000</v>
      </c>
      <c r="F17" s="14"/>
    </row>
    <row r="18" spans="1:6" x14ac:dyDescent="0.2">
      <c r="A18" s="36">
        <v>502</v>
      </c>
      <c r="B18" s="37" t="s">
        <v>18</v>
      </c>
      <c r="C18" s="38">
        <v>480000</v>
      </c>
      <c r="D18" s="38">
        <v>580000</v>
      </c>
      <c r="E18" s="38">
        <v>580000</v>
      </c>
      <c r="F18" s="14"/>
    </row>
    <row r="19" spans="1:6" x14ac:dyDescent="0.2">
      <c r="A19" s="36">
        <v>511</v>
      </c>
      <c r="B19" s="37" t="s">
        <v>19</v>
      </c>
      <c r="C19" s="38">
        <v>70000</v>
      </c>
      <c r="D19" s="38">
        <v>100000</v>
      </c>
      <c r="E19" s="38">
        <v>100000</v>
      </c>
      <c r="F19" s="14"/>
    </row>
    <row r="20" spans="1:6" x14ac:dyDescent="0.2">
      <c r="A20" s="36">
        <v>512</v>
      </c>
      <c r="B20" s="37" t="s">
        <v>20</v>
      </c>
      <c r="C20" s="38">
        <v>8000</v>
      </c>
      <c r="D20" s="38">
        <v>8000</v>
      </c>
      <c r="E20" s="38">
        <v>8000</v>
      </c>
      <c r="F20" s="14"/>
    </row>
    <row r="21" spans="1:6" x14ac:dyDescent="0.2">
      <c r="A21" s="36">
        <v>518</v>
      </c>
      <c r="B21" s="37" t="s">
        <v>21</v>
      </c>
      <c r="C21" s="38">
        <v>400000</v>
      </c>
      <c r="D21" s="38">
        <v>320000</v>
      </c>
      <c r="E21" s="38">
        <v>320000</v>
      </c>
      <c r="F21" s="14"/>
    </row>
    <row r="22" spans="1:6" x14ac:dyDescent="0.2">
      <c r="A22" s="36">
        <v>549</v>
      </c>
      <c r="B22" s="37" t="s">
        <v>22</v>
      </c>
      <c r="C22" s="38">
        <v>8000</v>
      </c>
      <c r="D22" s="38">
        <v>8000</v>
      </c>
      <c r="E22" s="38">
        <v>8000</v>
      </c>
      <c r="F22" s="14"/>
    </row>
    <row r="23" spans="1:6" x14ac:dyDescent="0.2">
      <c r="A23" s="36">
        <v>511</v>
      </c>
      <c r="B23" s="37" t="s">
        <v>23</v>
      </c>
      <c r="C23" s="38">
        <v>30000</v>
      </c>
      <c r="D23" s="38">
        <v>30000</v>
      </c>
      <c r="E23" s="38">
        <v>30000</v>
      </c>
      <c r="F23" s="14"/>
    </row>
    <row r="24" spans="1:6" x14ac:dyDescent="0.2">
      <c r="A24" s="39">
        <v>558</v>
      </c>
      <c r="B24" s="40" t="s">
        <v>24</v>
      </c>
      <c r="C24" s="41">
        <v>107000</v>
      </c>
      <c r="D24" s="41">
        <v>107000</v>
      </c>
      <c r="E24" s="41">
        <v>107000</v>
      </c>
      <c r="F24" s="14"/>
    </row>
    <row r="25" spans="1:6" x14ac:dyDescent="0.2">
      <c r="A25" s="39" t="s">
        <v>10</v>
      </c>
      <c r="B25" s="40" t="s">
        <v>25</v>
      </c>
      <c r="C25" s="42">
        <f>SUM(C17:C24)</f>
        <v>2080000</v>
      </c>
      <c r="D25" s="41">
        <f>SUM(D17:D24)</f>
        <v>2130000</v>
      </c>
      <c r="E25" s="41">
        <f>SUM(E17:E24)</f>
        <v>2130000</v>
      </c>
      <c r="F25" s="14"/>
    </row>
    <row r="26" spans="1:6" x14ac:dyDescent="0.2">
      <c r="A26" s="39" t="s">
        <v>26</v>
      </c>
      <c r="B26" s="40" t="s">
        <v>27</v>
      </c>
      <c r="C26" s="44">
        <f t="shared" ref="C26:C27" si="2">C13</f>
        <v>12000000</v>
      </c>
      <c r="D26" s="43">
        <f t="shared" ref="C26:D26" si="3">D13</f>
        <v>12000000</v>
      </c>
      <c r="E26" s="43">
        <f t="shared" ref="C26:E27" si="4">E13</f>
        <v>12000000</v>
      </c>
      <c r="F26" s="14"/>
    </row>
    <row r="27" spans="1:6" x14ac:dyDescent="0.2">
      <c r="A27" s="39" t="s">
        <v>26</v>
      </c>
      <c r="B27" s="40" t="s">
        <v>28</v>
      </c>
      <c r="C27" s="45">
        <f t="shared" si="2"/>
        <v>700000</v>
      </c>
      <c r="D27" s="43">
        <f t="shared" ref="C27:D27" si="5">D14</f>
        <v>300000</v>
      </c>
      <c r="E27" s="43">
        <f t="shared" si="4"/>
        <v>300000</v>
      </c>
      <c r="F27" s="14"/>
    </row>
    <row r="28" spans="1:6" ht="13.5" thickBot="1" x14ac:dyDescent="0.25">
      <c r="A28" s="46" t="s">
        <v>10</v>
      </c>
      <c r="B28" s="47" t="s">
        <v>29</v>
      </c>
      <c r="C28" s="49">
        <f>SUM(C26:C27)</f>
        <v>12700000</v>
      </c>
      <c r="D28" s="48">
        <f>SUM(D26:D27)</f>
        <v>12300000</v>
      </c>
      <c r="E28" s="48">
        <f>SUM(E26:E27)</f>
        <v>12300000</v>
      </c>
      <c r="F28" s="14"/>
    </row>
    <row r="29" spans="1:6" ht="24" customHeight="1" thickBot="1" x14ac:dyDescent="0.25">
      <c r="A29" s="50" t="s">
        <v>30</v>
      </c>
      <c r="B29" s="51" t="s">
        <v>31</v>
      </c>
      <c r="C29" s="52">
        <f>SUM(C28,C25)</f>
        <v>14780000</v>
      </c>
      <c r="D29" s="53">
        <f>SUM(D28,D25)</f>
        <v>14430000</v>
      </c>
      <c r="E29" s="52">
        <f>SUM(E28,E25)</f>
        <v>14430000</v>
      </c>
    </row>
    <row r="30" spans="1:6" ht="29.25" customHeight="1" thickBot="1" x14ac:dyDescent="0.25">
      <c r="A30" s="54"/>
      <c r="B30" s="55" t="s">
        <v>32</v>
      </c>
      <c r="C30" s="56">
        <f>C16-C29</f>
        <v>0</v>
      </c>
      <c r="D30" s="56">
        <f>D16-D29</f>
        <v>0</v>
      </c>
      <c r="E30" s="57">
        <f>E16-E29</f>
        <v>0</v>
      </c>
    </row>
    <row r="31" spans="1:6" x14ac:dyDescent="0.2">
      <c r="A31" s="58"/>
      <c r="B31" s="58"/>
      <c r="C31" s="58"/>
      <c r="D31" s="58"/>
      <c r="E31" s="58"/>
    </row>
    <row r="32" spans="1:6" x14ac:dyDescent="0.2">
      <c r="A32" s="58" t="s">
        <v>35</v>
      </c>
    </row>
    <row r="33" spans="1:5" x14ac:dyDescent="0.2">
      <c r="A33" s="58" t="s">
        <v>33</v>
      </c>
    </row>
    <row r="34" spans="1:5" x14ac:dyDescent="0.2">
      <c r="A34" s="59" t="s">
        <v>34</v>
      </c>
    </row>
    <row r="35" spans="1:5" x14ac:dyDescent="0.2">
      <c r="A35" s="58"/>
    </row>
    <row r="36" spans="1:5" x14ac:dyDescent="0.2">
      <c r="A36" s="58"/>
    </row>
    <row r="38" spans="1:5" x14ac:dyDescent="0.2">
      <c r="A38" s="1"/>
      <c r="B38" s="1"/>
      <c r="C38" s="1"/>
      <c r="D38" s="1"/>
    </row>
    <row r="40" spans="1:5" x14ac:dyDescent="0.2">
      <c r="E40" s="60"/>
    </row>
  </sheetData>
  <mergeCells count="1">
    <mergeCell ref="A6:E6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40"/>
  <sheetViews>
    <sheetView tabSelected="1" zoomScaleNormal="100" workbookViewId="0">
      <selection activeCell="A32" sqref="A32"/>
    </sheetView>
  </sheetViews>
  <sheetFormatPr defaultRowHeight="12.75" x14ac:dyDescent="0.2"/>
  <cols>
    <col min="1" max="1" width="15.7109375" customWidth="1"/>
    <col min="2" max="2" width="41.7109375" customWidth="1"/>
    <col min="3" max="3" width="21.7109375" customWidth="1"/>
    <col min="4" max="4" width="22.42578125" customWidth="1"/>
    <col min="5" max="5" width="18.7109375" customWidth="1"/>
    <col min="6" max="6" width="22.5703125" customWidth="1"/>
    <col min="7" max="7" width="12" customWidth="1"/>
    <col min="8" max="8" width="9.140625" customWidth="1"/>
  </cols>
  <sheetData>
    <row r="1" spans="1:7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1" t="s">
        <v>1</v>
      </c>
      <c r="B2" s="1"/>
      <c r="C2" s="1"/>
      <c r="D2" s="1"/>
      <c r="E2" s="1"/>
      <c r="F2" s="1"/>
    </row>
    <row r="3" spans="1:7" ht="15.75" x14ac:dyDescent="0.25">
      <c r="A3" s="1"/>
      <c r="B3" s="2" t="s">
        <v>2</v>
      </c>
      <c r="C3" s="2"/>
      <c r="D3" s="2"/>
      <c r="E3" s="2"/>
      <c r="F3" s="1"/>
    </row>
    <row r="4" spans="1:7" ht="11.25" customHeight="1" thickBot="1" x14ac:dyDescent="0.3">
      <c r="A4" s="1"/>
      <c r="B4" s="2"/>
      <c r="C4" s="2"/>
      <c r="D4" s="2"/>
      <c r="E4" s="2"/>
      <c r="F4" s="3"/>
    </row>
    <row r="5" spans="1:7" ht="13.5" hidden="1" thickBot="1" x14ac:dyDescent="0.25">
      <c r="A5" s="1"/>
      <c r="B5" s="1"/>
      <c r="C5" s="1"/>
      <c r="D5" s="1"/>
      <c r="E5" s="1"/>
      <c r="F5" s="1"/>
    </row>
    <row r="6" spans="1:7" ht="29.25" customHeight="1" x14ac:dyDescent="0.2">
      <c r="A6" s="4" t="s">
        <v>3</v>
      </c>
      <c r="B6" s="5"/>
      <c r="C6" s="5"/>
      <c r="D6" s="5"/>
      <c r="E6" s="5"/>
      <c r="F6" s="6"/>
    </row>
    <row r="7" spans="1:7" ht="27" customHeight="1" thickBot="1" x14ac:dyDescent="0.25">
      <c r="A7" s="7" t="s">
        <v>4</v>
      </c>
      <c r="B7" s="8" t="s">
        <v>5</v>
      </c>
      <c r="C7" s="9">
        <v>2019</v>
      </c>
      <c r="D7" s="9">
        <v>2020</v>
      </c>
      <c r="E7" s="10">
        <v>2021</v>
      </c>
      <c r="F7" s="10">
        <v>2022</v>
      </c>
    </row>
    <row r="8" spans="1:7" x14ac:dyDescent="0.2">
      <c r="A8" s="11">
        <v>672501</v>
      </c>
      <c r="B8" s="12" t="s">
        <v>6</v>
      </c>
      <c r="C8" s="61">
        <v>1039990</v>
      </c>
      <c r="D8" s="13">
        <v>1200000</v>
      </c>
      <c r="E8" s="13">
        <v>1250000</v>
      </c>
      <c r="F8" s="13">
        <v>1250000</v>
      </c>
      <c r="G8" s="14"/>
    </row>
    <row r="9" spans="1:7" x14ac:dyDescent="0.2">
      <c r="A9" s="15">
        <v>602570</v>
      </c>
      <c r="B9" s="16" t="s">
        <v>7</v>
      </c>
      <c r="C9" s="62">
        <v>193250</v>
      </c>
      <c r="D9" s="17">
        <v>180000</v>
      </c>
      <c r="E9" s="17">
        <v>180000</v>
      </c>
      <c r="F9" s="17">
        <v>180000</v>
      </c>
      <c r="G9" s="14"/>
    </row>
    <row r="10" spans="1:7" x14ac:dyDescent="0.2">
      <c r="A10" s="15">
        <v>602630</v>
      </c>
      <c r="B10" s="16" t="s">
        <v>8</v>
      </c>
      <c r="C10" s="62">
        <v>731650</v>
      </c>
      <c r="D10" s="17">
        <v>680000</v>
      </c>
      <c r="E10" s="17">
        <v>680000</v>
      </c>
      <c r="F10" s="17">
        <v>680000</v>
      </c>
      <c r="G10" s="14"/>
    </row>
    <row r="11" spans="1:7" x14ac:dyDescent="0.2">
      <c r="A11" s="15">
        <v>648300</v>
      </c>
      <c r="B11" s="18" t="s">
        <v>9</v>
      </c>
      <c r="C11" s="63">
        <v>93756.13</v>
      </c>
      <c r="D11" s="19">
        <v>20000</v>
      </c>
      <c r="E11" s="19">
        <v>20000</v>
      </c>
      <c r="F11" s="19">
        <v>20000</v>
      </c>
      <c r="G11" s="14"/>
    </row>
    <row r="12" spans="1:7" x14ac:dyDescent="0.2">
      <c r="A12" s="20" t="s">
        <v>10</v>
      </c>
      <c r="B12" s="21" t="s">
        <v>11</v>
      </c>
      <c r="C12" s="64">
        <v>2058646.13</v>
      </c>
      <c r="D12" s="22">
        <f>SUM(D8:D11)</f>
        <v>2080000</v>
      </c>
      <c r="E12" s="23">
        <f>SUM(E8:E11)</f>
        <v>2130000</v>
      </c>
      <c r="F12" s="23">
        <f>SUM(F8:F11)</f>
        <v>2130000</v>
      </c>
      <c r="G12" s="14"/>
    </row>
    <row r="13" spans="1:7" x14ac:dyDescent="0.2">
      <c r="A13" s="20">
        <v>672500</v>
      </c>
      <c r="B13" s="21" t="s">
        <v>12</v>
      </c>
      <c r="C13" s="64">
        <v>11197864</v>
      </c>
      <c r="D13" s="22">
        <v>12000000</v>
      </c>
      <c r="E13" s="23">
        <v>12000000</v>
      </c>
      <c r="F13" s="23">
        <v>12000000</v>
      </c>
      <c r="G13" s="14"/>
    </row>
    <row r="14" spans="1:7" x14ac:dyDescent="0.2">
      <c r="A14" s="20">
        <v>672572</v>
      </c>
      <c r="B14" s="21" t="s">
        <v>13</v>
      </c>
      <c r="C14" s="65">
        <v>610152.89</v>
      </c>
      <c r="D14" s="22">
        <v>700000</v>
      </c>
      <c r="E14" s="23">
        <v>300000</v>
      </c>
      <c r="F14" s="23">
        <v>300000</v>
      </c>
      <c r="G14" s="14"/>
    </row>
    <row r="15" spans="1:7" ht="13.5" thickBot="1" x14ac:dyDescent="0.25">
      <c r="A15" s="24" t="s">
        <v>10</v>
      </c>
      <c r="B15" s="25" t="s">
        <v>14</v>
      </c>
      <c r="C15" s="66">
        <v>11808016.890000001</v>
      </c>
      <c r="D15" s="26">
        <f>SUM(D13:D14)</f>
        <v>12700000</v>
      </c>
      <c r="E15" s="27">
        <f>SUM(E13:E14)</f>
        <v>12300000</v>
      </c>
      <c r="F15" s="27">
        <f>SUM(F13:F14)</f>
        <v>12300000</v>
      </c>
      <c r="G15" s="14"/>
    </row>
    <row r="16" spans="1:7" ht="24" customHeight="1" thickBot="1" x14ac:dyDescent="0.25">
      <c r="A16" s="28" t="s">
        <v>15</v>
      </c>
      <c r="B16" s="29" t="s">
        <v>16</v>
      </c>
      <c r="C16" s="30">
        <f t="shared" ref="C16:F16" si="0">SUM(C15,C12)</f>
        <v>13866663.02</v>
      </c>
      <c r="D16" s="30">
        <f t="shared" si="0"/>
        <v>14780000</v>
      </c>
      <c r="E16" s="31">
        <f t="shared" si="0"/>
        <v>14430000</v>
      </c>
      <c r="F16" s="32">
        <f t="shared" si="0"/>
        <v>14430000</v>
      </c>
      <c r="G16" s="14"/>
    </row>
    <row r="17" spans="1:7" x14ac:dyDescent="0.2">
      <c r="A17" s="33">
        <v>501</v>
      </c>
      <c r="B17" s="34" t="s">
        <v>17</v>
      </c>
      <c r="C17" s="35">
        <v>970992.8</v>
      </c>
      <c r="D17" s="35">
        <f>978600-1600</f>
        <v>977000</v>
      </c>
      <c r="E17" s="35">
        <f>1010600-33600</f>
        <v>977000</v>
      </c>
      <c r="F17" s="35">
        <f>D17</f>
        <v>977000</v>
      </c>
      <c r="G17" s="14"/>
    </row>
    <row r="18" spans="1:7" x14ac:dyDescent="0.2">
      <c r="A18" s="36">
        <v>502</v>
      </c>
      <c r="B18" s="37" t="s">
        <v>18</v>
      </c>
      <c r="C18" s="38">
        <v>435136.1</v>
      </c>
      <c r="D18" s="38">
        <v>480000</v>
      </c>
      <c r="E18" s="38">
        <v>580000</v>
      </c>
      <c r="F18" s="38">
        <v>580000</v>
      </c>
      <c r="G18" s="14"/>
    </row>
    <row r="19" spans="1:7" x14ac:dyDescent="0.2">
      <c r="A19" s="36">
        <v>511</v>
      </c>
      <c r="B19" s="37" t="s">
        <v>19</v>
      </c>
      <c r="C19" s="38">
        <v>35831</v>
      </c>
      <c r="D19" s="38">
        <v>70000</v>
      </c>
      <c r="E19" s="38">
        <v>100000</v>
      </c>
      <c r="F19" s="38">
        <v>100000</v>
      </c>
      <c r="G19" s="14"/>
    </row>
    <row r="20" spans="1:7" x14ac:dyDescent="0.2">
      <c r="A20" s="36">
        <v>512</v>
      </c>
      <c r="B20" s="37" t="s">
        <v>20</v>
      </c>
      <c r="C20" s="38">
        <v>16931</v>
      </c>
      <c r="D20" s="38">
        <v>8000</v>
      </c>
      <c r="E20" s="38">
        <v>8000</v>
      </c>
      <c r="F20" s="38">
        <v>8000</v>
      </c>
      <c r="G20" s="14"/>
    </row>
    <row r="21" spans="1:7" x14ac:dyDescent="0.2">
      <c r="A21" s="36">
        <v>518</v>
      </c>
      <c r="B21" s="37" t="s">
        <v>21</v>
      </c>
      <c r="C21" s="38">
        <v>439014.23</v>
      </c>
      <c r="D21" s="38">
        <v>400000</v>
      </c>
      <c r="E21" s="38">
        <v>320000</v>
      </c>
      <c r="F21" s="38">
        <v>320000</v>
      </c>
      <c r="G21" s="14"/>
    </row>
    <row r="22" spans="1:7" x14ac:dyDescent="0.2">
      <c r="A22" s="36">
        <v>549</v>
      </c>
      <c r="B22" s="37" t="s">
        <v>22</v>
      </c>
      <c r="C22" s="38">
        <v>19354</v>
      </c>
      <c r="D22" s="38">
        <v>8000</v>
      </c>
      <c r="E22" s="38">
        <v>8000</v>
      </c>
      <c r="F22" s="38">
        <v>8000</v>
      </c>
      <c r="G22" s="14"/>
    </row>
    <row r="23" spans="1:7" x14ac:dyDescent="0.2">
      <c r="A23" s="36">
        <v>511</v>
      </c>
      <c r="B23" s="37" t="s">
        <v>23</v>
      </c>
      <c r="C23" s="38">
        <v>22392</v>
      </c>
      <c r="D23" s="38">
        <v>30000</v>
      </c>
      <c r="E23" s="38">
        <v>30000</v>
      </c>
      <c r="F23" s="38">
        <v>30000</v>
      </c>
      <c r="G23" s="14"/>
    </row>
    <row r="24" spans="1:7" x14ac:dyDescent="0.2">
      <c r="A24" s="39">
        <v>558</v>
      </c>
      <c r="B24" s="40" t="s">
        <v>24</v>
      </c>
      <c r="C24" s="41">
        <v>118995</v>
      </c>
      <c r="D24" s="41">
        <v>107000</v>
      </c>
      <c r="E24" s="41">
        <v>107000</v>
      </c>
      <c r="F24" s="41">
        <v>107000</v>
      </c>
      <c r="G24" s="14"/>
    </row>
    <row r="25" spans="1:7" x14ac:dyDescent="0.2">
      <c r="A25" s="39" t="s">
        <v>10</v>
      </c>
      <c r="B25" s="40" t="s">
        <v>25</v>
      </c>
      <c r="C25" s="42">
        <f>SUM(C17:C24)</f>
        <v>2058646.13</v>
      </c>
      <c r="D25" s="42">
        <f>SUM(D17:D24)</f>
        <v>2080000</v>
      </c>
      <c r="E25" s="41">
        <f>SUM(E17:E24)</f>
        <v>2130000</v>
      </c>
      <c r="F25" s="41">
        <f>SUM(F17:F24)</f>
        <v>2130000</v>
      </c>
      <c r="G25" s="14"/>
    </row>
    <row r="26" spans="1:7" x14ac:dyDescent="0.2">
      <c r="A26" s="39" t="s">
        <v>26</v>
      </c>
      <c r="B26" s="40" t="s">
        <v>27</v>
      </c>
      <c r="C26" s="44">
        <f t="shared" ref="C26" si="1">C13</f>
        <v>11197864</v>
      </c>
      <c r="D26" s="44">
        <f t="shared" ref="D26:F27" si="2">D13</f>
        <v>12000000</v>
      </c>
      <c r="E26" s="43">
        <f t="shared" si="2"/>
        <v>12000000</v>
      </c>
      <c r="F26" s="43">
        <f t="shared" si="2"/>
        <v>12000000</v>
      </c>
      <c r="G26" s="14"/>
    </row>
    <row r="27" spans="1:7" x14ac:dyDescent="0.2">
      <c r="A27" s="39" t="s">
        <v>26</v>
      </c>
      <c r="B27" s="40" t="s">
        <v>28</v>
      </c>
      <c r="C27" s="45">
        <f t="shared" ref="C27" si="3">C14</f>
        <v>610152.89</v>
      </c>
      <c r="D27" s="45">
        <f t="shared" si="2"/>
        <v>700000</v>
      </c>
      <c r="E27" s="43">
        <f t="shared" si="2"/>
        <v>300000</v>
      </c>
      <c r="F27" s="43">
        <f t="shared" si="2"/>
        <v>300000</v>
      </c>
      <c r="G27" s="14"/>
    </row>
    <row r="28" spans="1:7" ht="13.5" thickBot="1" x14ac:dyDescent="0.25">
      <c r="A28" s="46" t="s">
        <v>10</v>
      </c>
      <c r="B28" s="47" t="s">
        <v>29</v>
      </c>
      <c r="C28" s="49">
        <f>SUM(C26:C27)</f>
        <v>11808016.890000001</v>
      </c>
      <c r="D28" s="49">
        <f>SUM(D26:D27)</f>
        <v>12700000</v>
      </c>
      <c r="E28" s="48">
        <f>SUM(E26:E27)</f>
        <v>12300000</v>
      </c>
      <c r="F28" s="48">
        <f>SUM(F26:F27)</f>
        <v>12300000</v>
      </c>
      <c r="G28" s="14"/>
    </row>
    <row r="29" spans="1:7" ht="24" customHeight="1" thickBot="1" x14ac:dyDescent="0.25">
      <c r="A29" s="50" t="s">
        <v>30</v>
      </c>
      <c r="B29" s="51" t="s">
        <v>31</v>
      </c>
      <c r="C29" s="52">
        <f>SUM(C28,C25)</f>
        <v>13866663.02</v>
      </c>
      <c r="D29" s="52">
        <f>SUM(D28,D25)</f>
        <v>14780000</v>
      </c>
      <c r="E29" s="53">
        <f>SUM(E28,E25)</f>
        <v>14430000</v>
      </c>
      <c r="F29" s="52">
        <f>SUM(F28,F25)</f>
        <v>14430000</v>
      </c>
    </row>
    <row r="30" spans="1:7" ht="29.25" customHeight="1" thickBot="1" x14ac:dyDescent="0.25">
      <c r="A30" s="54"/>
      <c r="B30" s="55" t="s">
        <v>32</v>
      </c>
      <c r="C30" s="56">
        <f>C16-C29</f>
        <v>0</v>
      </c>
      <c r="D30" s="56">
        <f>D16-D29</f>
        <v>0</v>
      </c>
      <c r="E30" s="56">
        <f>E16-E29</f>
        <v>0</v>
      </c>
      <c r="F30" s="57">
        <f>F16-F29</f>
        <v>0</v>
      </c>
    </row>
    <row r="31" spans="1:7" x14ac:dyDescent="0.2">
      <c r="A31" s="58"/>
      <c r="B31" s="58"/>
      <c r="C31" s="58"/>
      <c r="D31" s="58"/>
      <c r="E31" s="58"/>
      <c r="F31" s="58"/>
    </row>
    <row r="32" spans="1:7" x14ac:dyDescent="0.2">
      <c r="A32" s="58" t="s">
        <v>35</v>
      </c>
    </row>
    <row r="33" spans="1:6" x14ac:dyDescent="0.2">
      <c r="A33" s="58" t="s">
        <v>33</v>
      </c>
    </row>
    <row r="34" spans="1:6" x14ac:dyDescent="0.2">
      <c r="A34" s="59" t="s">
        <v>34</v>
      </c>
    </row>
    <row r="35" spans="1:6" x14ac:dyDescent="0.2">
      <c r="A35" s="58"/>
    </row>
    <row r="36" spans="1:6" x14ac:dyDescent="0.2">
      <c r="A36" s="58"/>
    </row>
    <row r="38" spans="1:6" x14ac:dyDescent="0.2">
      <c r="A38" s="1"/>
      <c r="B38" s="1"/>
      <c r="C38" s="1"/>
      <c r="D38" s="1"/>
      <c r="E38" s="1"/>
    </row>
    <row r="40" spans="1:6" x14ac:dyDescent="0.2">
      <c r="F40" s="60"/>
    </row>
  </sheetData>
  <mergeCells count="1">
    <mergeCell ref="A6:F6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2020 - 2022</vt:lpstr>
      <vt:lpstr>se skut.čerpáním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2019-09-02T18:58:02Z</dcterms:created>
  <dcterms:modified xsi:type="dcterms:W3CDTF">2019-09-02T19:22:53Z</dcterms:modified>
</cp:coreProperties>
</file>